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<sst xmlns="http://schemas.openxmlformats.org/spreadsheetml/2006/main" count="211" uniqueCount="134">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</sst>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55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644142.89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1959850</v>
      </c>
      <c r="D14" s="7">
        <v>2255242.24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700318</v>
      </c>
      <c r="D18" s="7">
        <v>700318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2660168</v>
      </c>
      <c r="D20" s="11">
        <f>SUM(D14:D19)</f>
        <v>2955560.24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269289</v>
      </c>
      <c r="D23" s="7">
        <v>269289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269289</v>
      </c>
      <c r="D28" s="16">
        <f>SUM(D23:D27)</f>
        <v>269289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393031</v>
      </c>
      <c r="D31" s="7">
        <v>517761.34</v>
      </c>
      <c r="E31" s="8"/>
      <c r="F31" s="8"/>
    </row>
    <row r="32" spans="1:6" ht="12.75">
      <c r="A32" s="57">
        <v>30200</v>
      </c>
      <c r="B32" s="56" t="s">
        <v>33</v>
      </c>
      <c r="C32" s="7">
        <v>3000</v>
      </c>
      <c r="D32" s="7">
        <v>3000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73085</v>
      </c>
      <c r="D34" s="7">
        <v>73085</v>
      </c>
      <c r="E34" s="8"/>
      <c r="F34" s="8"/>
    </row>
    <row r="35" spans="1:6" ht="12.75">
      <c r="A35" s="52">
        <v>30500</v>
      </c>
      <c r="B35" s="53" t="s">
        <v>36</v>
      </c>
      <c r="C35" s="7">
        <v>122792</v>
      </c>
      <c r="D35" s="7">
        <v>184648.58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591908</v>
      </c>
      <c r="D36" s="11">
        <f>SUM(D31:D35)</f>
        <v>778494.92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218599</v>
      </c>
      <c r="D40" s="7">
        <v>954045</v>
      </c>
      <c r="E40" s="8"/>
      <c r="F40" s="8"/>
    </row>
    <row r="41" spans="1:6" ht="12.75">
      <c r="A41" s="52">
        <v>40300</v>
      </c>
      <c r="B41" s="53" t="s">
        <v>42</v>
      </c>
      <c r="C41" s="7">
        <v>60000</v>
      </c>
      <c r="D41" s="7">
        <v>79525.75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278599</v>
      </c>
      <c r="D44" s="11">
        <f>SUM(D39:D43)</f>
        <v>1033570.75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110000</v>
      </c>
      <c r="D56" s="7">
        <v>110000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110000</v>
      </c>
      <c r="D58" s="11">
        <f>SUM(D54:D57)</f>
        <v>110000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867747</v>
      </c>
      <c r="D61" s="7">
        <v>867747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867747</v>
      </c>
      <c r="D62" s="11">
        <f>SUM(D61)</f>
        <v>867747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2066494</v>
      </c>
      <c r="D65" s="7">
        <v>2066494</v>
      </c>
      <c r="E65" s="8"/>
      <c r="F65" s="8"/>
    </row>
    <row r="66" spans="1:6" ht="12.75">
      <c r="A66" s="52">
        <v>90200</v>
      </c>
      <c r="B66" s="53" t="s">
        <v>63</v>
      </c>
      <c r="C66" s="7">
        <v>330000</v>
      </c>
      <c r="D66" s="7">
        <v>331780.29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2396494</v>
      </c>
      <c r="D67" s="11">
        <f>SUM(D65:D66)</f>
        <v>2398274.29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7174205</v>
      </c>
      <c r="D68" s="20">
        <f>+D20+D28+D36+D44+D51+D58+D62+D67</f>
        <v>8412936.2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7174205</v>
      </c>
      <c r="D69" s="20">
        <f>+D68+D11</f>
        <v>9057079.09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view="pageBreakPreview" zoomScale="60" workbookViewId="0" topLeftCell="BO28">
      <selection activeCell="D16" sqref="D1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9.140625" style="0" bestFit="1" customWidth="1"/>
    <col min="74" max="74" width="14.421875" style="0" customWidth="1"/>
    <col min="75" max="75" width="18.7109375" style="0" customWidth="1"/>
  </cols>
  <sheetData>
    <row r="1" spans="2:10" ht="36.75" customHeight="1">
      <c r="B1" s="90"/>
      <c r="C1" s="91"/>
      <c r="D1" s="91"/>
      <c r="E1" s="91"/>
      <c r="F1" s="91"/>
      <c r="G1" s="91"/>
      <c r="H1" s="91"/>
      <c r="I1" s="91"/>
      <c r="J1" s="91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f>Entrate!C5</f>
        <v>2021</v>
      </c>
      <c r="G5" s="3"/>
    </row>
    <row r="6" spans="2:7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7" t="s">
        <v>69</v>
      </c>
      <c r="J8" s="88"/>
      <c r="K8" s="89"/>
      <c r="L8" s="92" t="s">
        <v>70</v>
      </c>
      <c r="M8" s="93"/>
      <c r="N8" s="89"/>
      <c r="O8" s="92" t="s">
        <v>71</v>
      </c>
      <c r="P8" s="93"/>
      <c r="Q8" s="89"/>
      <c r="R8" s="97" t="s">
        <v>133</v>
      </c>
      <c r="S8" s="97"/>
      <c r="T8" s="95"/>
      <c r="U8" s="94" t="s">
        <v>112</v>
      </c>
      <c r="V8" s="95"/>
      <c r="W8" s="96"/>
      <c r="X8" s="87" t="s">
        <v>113</v>
      </c>
      <c r="Y8" s="88"/>
      <c r="Z8" s="89"/>
      <c r="AA8" s="92" t="s">
        <v>114</v>
      </c>
      <c r="AB8" s="93"/>
      <c r="AC8" s="89"/>
      <c r="AD8" s="92" t="s">
        <v>115</v>
      </c>
      <c r="AE8" s="93"/>
      <c r="AF8" s="89"/>
      <c r="AG8" s="97" t="s">
        <v>116</v>
      </c>
      <c r="AH8" s="97"/>
      <c r="AI8" s="95"/>
      <c r="AJ8" s="94" t="s">
        <v>117</v>
      </c>
      <c r="AK8" s="95"/>
      <c r="AL8" s="96"/>
      <c r="AM8" s="87" t="s">
        <v>118</v>
      </c>
      <c r="AN8" s="88"/>
      <c r="AO8" s="89"/>
      <c r="AP8" s="92" t="s">
        <v>119</v>
      </c>
      <c r="AQ8" s="93"/>
      <c r="AR8" s="89"/>
      <c r="AS8" s="92" t="s">
        <v>120</v>
      </c>
      <c r="AT8" s="93"/>
      <c r="AU8" s="89"/>
      <c r="AV8" s="97" t="s">
        <v>121</v>
      </c>
      <c r="AW8" s="97"/>
      <c r="AX8" s="95"/>
      <c r="AY8" s="94" t="s">
        <v>122</v>
      </c>
      <c r="AZ8" s="95"/>
      <c r="BA8" s="96"/>
      <c r="BB8" s="87" t="s">
        <v>123</v>
      </c>
      <c r="BC8" s="88"/>
      <c r="BD8" s="89"/>
      <c r="BE8" s="92" t="s">
        <v>124</v>
      </c>
      <c r="BF8" s="93"/>
      <c r="BG8" s="89"/>
      <c r="BH8" s="92" t="s">
        <v>125</v>
      </c>
      <c r="BI8" s="93"/>
      <c r="BJ8" s="89"/>
      <c r="BK8" s="97" t="s">
        <v>126</v>
      </c>
      <c r="BL8" s="97"/>
      <c r="BM8" s="95"/>
      <c r="BN8" s="94" t="s">
        <v>127</v>
      </c>
      <c r="BO8" s="95"/>
      <c r="BP8" s="96"/>
      <c r="BQ8" s="87" t="s">
        <v>128</v>
      </c>
      <c r="BR8" s="88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17100</v>
      </c>
      <c r="D16" s="30">
        <v>0</v>
      </c>
      <c r="E16" s="30">
        <v>18989.25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17100</v>
      </c>
      <c r="BV16" s="31">
        <f t="shared" si="0"/>
        <v>0</v>
      </c>
      <c r="BW16" s="31">
        <f t="shared" si="0"/>
        <v>18989.25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126920</v>
      </c>
      <c r="D17" s="30">
        <v>0</v>
      </c>
      <c r="E17" s="30">
        <v>221095.31</v>
      </c>
      <c r="F17" s="30">
        <v>0</v>
      </c>
      <c r="G17" s="30">
        <v>0</v>
      </c>
      <c r="H17" s="30">
        <v>0</v>
      </c>
      <c r="I17" s="30">
        <v>5500</v>
      </c>
      <c r="J17" s="30">
        <v>0</v>
      </c>
      <c r="K17" s="30">
        <v>18848.34</v>
      </c>
      <c r="L17" s="30">
        <v>371703</v>
      </c>
      <c r="M17" s="30">
        <v>0</v>
      </c>
      <c r="N17" s="30">
        <v>529965.28</v>
      </c>
      <c r="O17" s="30">
        <v>53660</v>
      </c>
      <c r="P17" s="30">
        <v>0</v>
      </c>
      <c r="Q17" s="30">
        <v>76363.56</v>
      </c>
      <c r="R17" s="30">
        <v>0</v>
      </c>
      <c r="S17" s="30">
        <v>0</v>
      </c>
      <c r="T17" s="30">
        <v>0</v>
      </c>
      <c r="U17" s="30">
        <v>8152</v>
      </c>
      <c r="V17" s="30">
        <v>0</v>
      </c>
      <c r="W17" s="30">
        <v>13352</v>
      </c>
      <c r="X17" s="30">
        <v>0</v>
      </c>
      <c r="Y17" s="30">
        <v>0</v>
      </c>
      <c r="Z17" s="30">
        <v>594.38</v>
      </c>
      <c r="AA17" s="30">
        <v>605700</v>
      </c>
      <c r="AB17" s="30">
        <v>0</v>
      </c>
      <c r="AC17" s="30">
        <v>729356.07</v>
      </c>
      <c r="AD17" s="30">
        <v>85000</v>
      </c>
      <c r="AE17" s="30">
        <v>0</v>
      </c>
      <c r="AF17" s="30">
        <v>89443.54</v>
      </c>
      <c r="AG17" s="30">
        <v>0</v>
      </c>
      <c r="AH17" s="30">
        <v>0</v>
      </c>
      <c r="AI17" s="30">
        <v>0</v>
      </c>
      <c r="AJ17" s="30">
        <v>358650</v>
      </c>
      <c r="AK17" s="30">
        <v>0</v>
      </c>
      <c r="AL17" s="30">
        <v>490091.68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625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1615285</v>
      </c>
      <c r="BV17" s="31">
        <f t="shared" si="0"/>
        <v>0</v>
      </c>
      <c r="BW17" s="31">
        <f t="shared" si="0"/>
        <v>2169735.16</v>
      </c>
    </row>
    <row r="18" spans="1:75" ht="15">
      <c r="A18" s="27">
        <f t="shared" si="2"/>
        <v>104</v>
      </c>
      <c r="B18" s="29" t="s">
        <v>23</v>
      </c>
      <c r="C18" s="30">
        <v>968552</v>
      </c>
      <c r="D18" s="30">
        <v>0</v>
      </c>
      <c r="E18" s="30">
        <v>1094930.75</v>
      </c>
      <c r="F18" s="30">
        <v>0</v>
      </c>
      <c r="G18" s="30">
        <v>0</v>
      </c>
      <c r="H18" s="30">
        <v>0</v>
      </c>
      <c r="I18" s="30">
        <v>152515</v>
      </c>
      <c r="J18" s="30">
        <v>0</v>
      </c>
      <c r="K18" s="30">
        <v>190637.15</v>
      </c>
      <c r="L18" s="30">
        <v>158017</v>
      </c>
      <c r="M18" s="30">
        <v>0</v>
      </c>
      <c r="N18" s="30">
        <v>181269.06</v>
      </c>
      <c r="O18" s="30">
        <v>90385</v>
      </c>
      <c r="P18" s="30">
        <v>0</v>
      </c>
      <c r="Q18" s="30">
        <v>98385</v>
      </c>
      <c r="R18" s="30">
        <v>12000</v>
      </c>
      <c r="S18" s="30">
        <v>0</v>
      </c>
      <c r="T18" s="30">
        <v>16300</v>
      </c>
      <c r="U18" s="30">
        <v>2943</v>
      </c>
      <c r="V18" s="30">
        <v>0</v>
      </c>
      <c r="W18" s="30">
        <v>5886</v>
      </c>
      <c r="X18" s="30">
        <v>31741</v>
      </c>
      <c r="Y18" s="30">
        <v>0</v>
      </c>
      <c r="Z18" s="30">
        <v>41766.9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218698</v>
      </c>
      <c r="AK18" s="30">
        <v>0</v>
      </c>
      <c r="AL18" s="30">
        <v>315807.76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221</v>
      </c>
      <c r="BF18" s="30">
        <v>0</v>
      </c>
      <c r="BG18" s="30">
        <v>221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1635072</v>
      </c>
      <c r="BV18" s="31">
        <f t="shared" si="0"/>
        <v>0</v>
      </c>
      <c r="BW18" s="31">
        <f t="shared" si="0"/>
        <v>1945203.6199999999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1647</v>
      </c>
      <c r="M21" s="30">
        <v>0</v>
      </c>
      <c r="N21" s="30">
        <v>1647</v>
      </c>
      <c r="O21" s="30">
        <v>0</v>
      </c>
      <c r="P21" s="30">
        <v>0</v>
      </c>
      <c r="Q21" s="30">
        <v>0</v>
      </c>
      <c r="R21" s="30">
        <v>1083</v>
      </c>
      <c r="S21" s="30">
        <v>0</v>
      </c>
      <c r="T21" s="30">
        <v>1083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4149</v>
      </c>
      <c r="AE21" s="30">
        <v>0</v>
      </c>
      <c r="AF21" s="30">
        <v>4149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44</v>
      </c>
      <c r="AQ21" s="30">
        <v>0</v>
      </c>
      <c r="AR21" s="30">
        <v>44.27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6923</v>
      </c>
      <c r="BV21" s="31">
        <f t="shared" si="0"/>
        <v>0</v>
      </c>
      <c r="BW21" s="31">
        <f t="shared" si="0"/>
        <v>6923.27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16000</v>
      </c>
      <c r="D23" s="30">
        <v>0</v>
      </c>
      <c r="E23" s="30">
        <v>24475.72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16000</v>
      </c>
      <c r="BV23" s="31">
        <f t="shared" si="0"/>
        <v>0</v>
      </c>
      <c r="BW23" s="31">
        <f t="shared" si="0"/>
        <v>24475.72</v>
      </c>
    </row>
    <row r="24" spans="1:75" ht="15">
      <c r="A24" s="27">
        <f t="shared" si="2"/>
        <v>110</v>
      </c>
      <c r="B24" s="29" t="s">
        <v>83</v>
      </c>
      <c r="C24" s="30">
        <v>46060</v>
      </c>
      <c r="D24" s="30">
        <v>0</v>
      </c>
      <c r="E24" s="30">
        <v>47456.33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1200</v>
      </c>
      <c r="AE24" s="30">
        <v>0</v>
      </c>
      <c r="AF24" s="30">
        <v>2491.12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110490</v>
      </c>
      <c r="BI24" s="30">
        <v>0</v>
      </c>
      <c r="BJ24" s="30">
        <v>10000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157750</v>
      </c>
      <c r="BV24" s="31">
        <f t="shared" si="0"/>
        <v>0</v>
      </c>
      <c r="BW24" s="31">
        <f t="shared" si="0"/>
        <v>59947.450000000004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1174632</v>
      </c>
      <c r="D25" s="33">
        <f t="shared" si="3"/>
        <v>0</v>
      </c>
      <c r="E25" s="33">
        <f t="shared" si="3"/>
        <v>1406947.36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158015</v>
      </c>
      <c r="J25" s="33">
        <f t="shared" si="3"/>
        <v>0</v>
      </c>
      <c r="K25" s="33">
        <f t="shared" si="3"/>
        <v>209485.49</v>
      </c>
      <c r="L25" s="33">
        <f t="shared" si="3"/>
        <v>531367</v>
      </c>
      <c r="M25" s="33">
        <f t="shared" si="3"/>
        <v>0</v>
      </c>
      <c r="N25" s="33">
        <f t="shared" si="3"/>
        <v>712881.3400000001</v>
      </c>
      <c r="O25" s="33">
        <f t="shared" si="3"/>
        <v>144045</v>
      </c>
      <c r="P25" s="33">
        <f t="shared" si="3"/>
        <v>0</v>
      </c>
      <c r="Q25" s="33">
        <f t="shared" si="3"/>
        <v>174748.56</v>
      </c>
      <c r="R25" s="33">
        <f t="shared" si="3"/>
        <v>13083</v>
      </c>
      <c r="S25" s="33">
        <f t="shared" si="3"/>
        <v>0</v>
      </c>
      <c r="T25" s="33">
        <f t="shared" si="3"/>
        <v>17383</v>
      </c>
      <c r="U25" s="33">
        <f t="shared" si="3"/>
        <v>11095</v>
      </c>
      <c r="V25" s="33">
        <f t="shared" si="3"/>
        <v>0</v>
      </c>
      <c r="W25" s="33">
        <f t="shared" si="3"/>
        <v>19238</v>
      </c>
      <c r="X25" s="33">
        <f t="shared" si="3"/>
        <v>31741</v>
      </c>
      <c r="Y25" s="33">
        <f t="shared" si="3"/>
        <v>0</v>
      </c>
      <c r="Z25" s="33">
        <f t="shared" si="3"/>
        <v>42361.28</v>
      </c>
      <c r="AA25" s="33">
        <f t="shared" si="3"/>
        <v>605700</v>
      </c>
      <c r="AB25" s="33">
        <f t="shared" si="3"/>
        <v>0</v>
      </c>
      <c r="AC25" s="33">
        <f t="shared" si="3"/>
        <v>729356.07</v>
      </c>
      <c r="AD25" s="33">
        <f t="shared" si="3"/>
        <v>90349</v>
      </c>
      <c r="AE25" s="33">
        <f t="shared" si="3"/>
        <v>0</v>
      </c>
      <c r="AF25" s="33">
        <f t="shared" si="3"/>
        <v>96083.65999999999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577348</v>
      </c>
      <c r="AK25" s="33">
        <f t="shared" si="3"/>
        <v>0</v>
      </c>
      <c r="AL25" s="33">
        <f t="shared" si="3"/>
        <v>805899.44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44</v>
      </c>
      <c r="AQ25" s="33">
        <f t="shared" si="3"/>
        <v>0</v>
      </c>
      <c r="AR25" s="33">
        <f t="shared" si="3"/>
        <v>44.27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625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221</v>
      </c>
      <c r="BF25" s="33">
        <f t="shared" si="3"/>
        <v>0</v>
      </c>
      <c r="BG25" s="33">
        <f t="shared" si="3"/>
        <v>221</v>
      </c>
      <c r="BH25" s="33">
        <f t="shared" si="3"/>
        <v>110490</v>
      </c>
      <c r="BI25" s="33">
        <f t="shared" si="3"/>
        <v>0</v>
      </c>
      <c r="BJ25" s="33">
        <f t="shared" si="3"/>
        <v>10000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3448130</v>
      </c>
      <c r="BV25" s="33">
        <f t="shared" si="4"/>
        <v>0</v>
      </c>
      <c r="BW25" s="33">
        <f t="shared" si="4"/>
        <v>4225274.470000001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12000</v>
      </c>
      <c r="D29" s="30">
        <v>0</v>
      </c>
      <c r="E29" s="30">
        <v>101385.11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632145.51</v>
      </c>
      <c r="O29" s="30">
        <v>0</v>
      </c>
      <c r="P29" s="30">
        <v>0</v>
      </c>
      <c r="Q29" s="30">
        <v>762.21</v>
      </c>
      <c r="R29" s="30">
        <v>110000</v>
      </c>
      <c r="S29" s="30">
        <v>0</v>
      </c>
      <c r="T29" s="30">
        <v>110000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1413.57</v>
      </c>
      <c r="AA29" s="30">
        <v>0</v>
      </c>
      <c r="AB29" s="30">
        <v>0</v>
      </c>
      <c r="AC29" s="30">
        <v>0</v>
      </c>
      <c r="AD29" s="30">
        <v>260000</v>
      </c>
      <c r="AE29" s="30">
        <v>0</v>
      </c>
      <c r="AF29" s="30">
        <v>264072.93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21103.77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382000</v>
      </c>
      <c r="BV29" s="31">
        <f t="shared" si="5"/>
        <v>0</v>
      </c>
      <c r="BW29" s="31">
        <f t="shared" si="5"/>
        <v>1130883.0999999999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6599</v>
      </c>
      <c r="Y30" s="30">
        <v>0</v>
      </c>
      <c r="Z30" s="30">
        <v>6599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6599</v>
      </c>
      <c r="BV30" s="31">
        <f t="shared" si="5"/>
        <v>0</v>
      </c>
      <c r="BW30" s="31">
        <f t="shared" si="5"/>
        <v>6599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12000</v>
      </c>
      <c r="D33" s="33">
        <f t="shared" si="6"/>
        <v>0</v>
      </c>
      <c r="E33" s="33">
        <f t="shared" si="6"/>
        <v>101385.11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632145.51</v>
      </c>
      <c r="O33" s="33">
        <f t="shared" si="6"/>
        <v>0</v>
      </c>
      <c r="P33" s="33">
        <f t="shared" si="6"/>
        <v>0</v>
      </c>
      <c r="Q33" s="33">
        <f t="shared" si="6"/>
        <v>762.21</v>
      </c>
      <c r="R33" s="33">
        <f t="shared" si="6"/>
        <v>110000</v>
      </c>
      <c r="S33" s="33">
        <f t="shared" si="6"/>
        <v>0</v>
      </c>
      <c r="T33" s="33">
        <f t="shared" si="6"/>
        <v>110000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6599</v>
      </c>
      <c r="Y33" s="33">
        <f t="shared" si="6"/>
        <v>0</v>
      </c>
      <c r="Z33" s="33">
        <f t="shared" si="6"/>
        <v>8012.57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260000</v>
      </c>
      <c r="AE33" s="33">
        <f t="shared" si="6"/>
        <v>0</v>
      </c>
      <c r="AF33" s="33">
        <f t="shared" si="6"/>
        <v>264072.93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21103.77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388599</v>
      </c>
      <c r="BV33" s="33">
        <f t="shared" si="7"/>
        <v>0</v>
      </c>
      <c r="BW33" s="33">
        <f t="shared" si="7"/>
        <v>1137482.0999999999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73235</v>
      </c>
      <c r="BL45" s="30">
        <v>0</v>
      </c>
      <c r="BM45" s="30">
        <v>73235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73235</v>
      </c>
      <c r="BV45" s="31">
        <f t="shared" si="11"/>
        <v>0</v>
      </c>
      <c r="BW45" s="31">
        <f t="shared" si="11"/>
        <v>73235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73235</v>
      </c>
      <c r="BL47" s="33">
        <f t="shared" si="12"/>
        <v>0</v>
      </c>
      <c r="BM47" s="33">
        <f t="shared" si="12"/>
        <v>73235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73235</v>
      </c>
      <c r="BV47" s="33">
        <f t="shared" si="13"/>
        <v>0</v>
      </c>
      <c r="BW47" s="33">
        <f t="shared" si="13"/>
        <v>73235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867747</v>
      </c>
      <c r="BO50" s="30">
        <v>0</v>
      </c>
      <c r="BP50" s="30">
        <v>867747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867747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867747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867747</v>
      </c>
      <c r="BO51" s="33">
        <f aca="true" t="shared" si="15" ref="BO51:BW51">SUM(BO50)</f>
        <v>0</v>
      </c>
      <c r="BP51" s="33">
        <f t="shared" si="15"/>
        <v>867747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867747</v>
      </c>
      <c r="BV51" s="33">
        <f t="shared" si="15"/>
        <v>0</v>
      </c>
      <c r="BW51" s="33">
        <f t="shared" si="15"/>
        <v>867747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2066494</v>
      </c>
      <c r="BR54" s="30">
        <v>0</v>
      </c>
      <c r="BS54" s="30">
        <v>2080617.57</v>
      </c>
      <c r="BT54" s="30"/>
      <c r="BU54" s="31">
        <f aca="true" t="shared" si="16" ref="BU54:BW55">+C54+F54+I54+L54+O54+R54+U54+X54+AA54+AD54+AG54+AJ54+AM54+AP54+AS54+AV54+AY54+BB54+BE54+BH54+BK54+BN54+BQ54</f>
        <v>2066494</v>
      </c>
      <c r="BV54" s="31">
        <f t="shared" si="16"/>
        <v>0</v>
      </c>
      <c r="BW54" s="31">
        <f t="shared" si="16"/>
        <v>2080617.57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330000</v>
      </c>
      <c r="BR55" s="30">
        <v>0</v>
      </c>
      <c r="BS55" s="30">
        <v>346735.85</v>
      </c>
      <c r="BT55" s="30"/>
      <c r="BU55" s="31">
        <f t="shared" si="16"/>
        <v>330000</v>
      </c>
      <c r="BV55" s="31">
        <f t="shared" si="16"/>
        <v>0</v>
      </c>
      <c r="BW55" s="31">
        <f t="shared" si="16"/>
        <v>346735.85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2396494</v>
      </c>
      <c r="BR56" s="33">
        <f t="shared" si="18"/>
        <v>0</v>
      </c>
      <c r="BS56" s="33">
        <f t="shared" si="18"/>
        <v>2427353.42</v>
      </c>
      <c r="BT56" s="33"/>
      <c r="BU56" s="33">
        <f t="shared" si="18"/>
        <v>2396494</v>
      </c>
      <c r="BV56" s="33">
        <f t="shared" si="18"/>
        <v>0</v>
      </c>
      <c r="BW56" s="33">
        <f t="shared" si="18"/>
        <v>2427353.42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1186632</v>
      </c>
      <c r="D57" s="39">
        <f t="shared" si="19"/>
        <v>0</v>
      </c>
      <c r="E57" s="39">
        <f t="shared" si="19"/>
        <v>1508332.4700000002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158015</v>
      </c>
      <c r="J57" s="39">
        <f t="shared" si="19"/>
        <v>0</v>
      </c>
      <c r="K57" s="39">
        <f t="shared" si="19"/>
        <v>209485.49</v>
      </c>
      <c r="L57" s="39">
        <f t="shared" si="19"/>
        <v>531367</v>
      </c>
      <c r="M57" s="39">
        <f t="shared" si="19"/>
        <v>0</v>
      </c>
      <c r="N57" s="39">
        <f t="shared" si="19"/>
        <v>1345026.85</v>
      </c>
      <c r="O57" s="39">
        <f t="shared" si="19"/>
        <v>144045</v>
      </c>
      <c r="P57" s="39">
        <f t="shared" si="19"/>
        <v>0</v>
      </c>
      <c r="Q57" s="39">
        <f t="shared" si="19"/>
        <v>175510.77</v>
      </c>
      <c r="R57" s="39">
        <f t="shared" si="19"/>
        <v>123083</v>
      </c>
      <c r="S57" s="39">
        <f t="shared" si="19"/>
        <v>0</v>
      </c>
      <c r="T57" s="39">
        <f t="shared" si="19"/>
        <v>127383</v>
      </c>
      <c r="U57" s="39">
        <f t="shared" si="19"/>
        <v>11095</v>
      </c>
      <c r="V57" s="39">
        <f t="shared" si="19"/>
        <v>0</v>
      </c>
      <c r="W57" s="39">
        <f t="shared" si="19"/>
        <v>19238</v>
      </c>
      <c r="X57" s="39">
        <f t="shared" si="19"/>
        <v>38340</v>
      </c>
      <c r="Y57" s="39">
        <f t="shared" si="19"/>
        <v>0</v>
      </c>
      <c r="Z57" s="39">
        <f t="shared" si="19"/>
        <v>50373.85</v>
      </c>
      <c r="AA57" s="39">
        <f t="shared" si="19"/>
        <v>605700</v>
      </c>
      <c r="AB57" s="39">
        <f t="shared" si="19"/>
        <v>0</v>
      </c>
      <c r="AC57" s="39">
        <f t="shared" si="19"/>
        <v>729356.07</v>
      </c>
      <c r="AD57" s="39">
        <f t="shared" si="19"/>
        <v>350349</v>
      </c>
      <c r="AE57" s="39">
        <f t="shared" si="19"/>
        <v>0</v>
      </c>
      <c r="AF57" s="39">
        <f t="shared" si="19"/>
        <v>360156.58999999997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577348</v>
      </c>
      <c r="AK57" s="39">
        <f t="shared" si="19"/>
        <v>0</v>
      </c>
      <c r="AL57" s="39">
        <f t="shared" si="19"/>
        <v>827003.21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44</v>
      </c>
      <c r="AQ57" s="39">
        <f t="shared" si="19"/>
        <v>0</v>
      </c>
      <c r="AR57" s="39">
        <f t="shared" si="19"/>
        <v>44.27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625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221</v>
      </c>
      <c r="BF57" s="39">
        <f t="shared" si="19"/>
        <v>0</v>
      </c>
      <c r="BG57" s="39">
        <f t="shared" si="19"/>
        <v>221</v>
      </c>
      <c r="BH57" s="39">
        <f t="shared" si="19"/>
        <v>110490</v>
      </c>
      <c r="BI57" s="39">
        <f t="shared" si="19"/>
        <v>0</v>
      </c>
      <c r="BJ57" s="39">
        <f t="shared" si="19"/>
        <v>10000</v>
      </c>
      <c r="BK57" s="39">
        <f t="shared" si="19"/>
        <v>73235</v>
      </c>
      <c r="BL57" s="39">
        <f t="shared" si="19"/>
        <v>0</v>
      </c>
      <c r="BM57" s="39">
        <f t="shared" si="19"/>
        <v>73235</v>
      </c>
      <c r="BN57" s="39">
        <f t="shared" si="19"/>
        <v>867747</v>
      </c>
      <c r="BO57" s="39">
        <f aca="true" t="shared" si="20" ref="BO57:BW57">+BO25+BO33+BO40+BO47+BO51+BO56</f>
        <v>0</v>
      </c>
      <c r="BP57" s="39">
        <f t="shared" si="20"/>
        <v>867747</v>
      </c>
      <c r="BQ57" s="39">
        <f t="shared" si="20"/>
        <v>2396494</v>
      </c>
      <c r="BR57" s="39">
        <f t="shared" si="20"/>
        <v>0</v>
      </c>
      <c r="BS57" s="39">
        <f t="shared" si="20"/>
        <v>2427353.42</v>
      </c>
      <c r="BT57" s="39"/>
      <c r="BU57" s="39">
        <f>+BU12+BU25+BU33+BU40+BU47+BU51+BU56</f>
        <v>7174205</v>
      </c>
      <c r="BV57" s="39">
        <f t="shared" si="20"/>
        <v>0</v>
      </c>
      <c r="BW57" s="39">
        <f t="shared" si="20"/>
        <v>8731091.99</v>
      </c>
    </row>
  </sheetData>
  <sheetProtection/>
  <mergeCells count="75"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K7:BM7"/>
    <mergeCell ref="AJ7:AL7"/>
    <mergeCell ref="AM7:AO7"/>
    <mergeCell ref="AP7:AR7"/>
    <mergeCell ref="AS7:AU7"/>
    <mergeCell ref="AY7:BA7"/>
    <mergeCell ref="B7:B8"/>
    <mergeCell ref="C7:E7"/>
    <mergeCell ref="F7:H7"/>
    <mergeCell ref="I7:K7"/>
    <mergeCell ref="C8:E8"/>
    <mergeCell ref="I9:J9"/>
    <mergeCell ref="I8:K8"/>
    <mergeCell ref="R9:S9"/>
    <mergeCell ref="U9:V9"/>
    <mergeCell ref="X9:Y9"/>
    <mergeCell ref="U7:W7"/>
    <mergeCell ref="X7:Z7"/>
    <mergeCell ref="O8:Q8"/>
    <mergeCell ref="R7:T7"/>
    <mergeCell ref="U8:W8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AS8:AU8"/>
    <mergeCell ref="AD7:AF7"/>
    <mergeCell ref="R8:T8"/>
    <mergeCell ref="C3:F3"/>
    <mergeCell ref="AG7:AI7"/>
    <mergeCell ref="BB9:BC9"/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Rita Randi</cp:lastModifiedBy>
  <cp:lastPrinted>2018-05-23T09:33:38Z</cp:lastPrinted>
  <dcterms:created xsi:type="dcterms:W3CDTF">2000-01-20T08:39:24Z</dcterms:created>
  <dcterms:modified xsi:type="dcterms:W3CDTF">2021-03-26T07:10:29Z</dcterms:modified>
  <cp:category/>
  <cp:version/>
  <cp:contentType/>
  <cp:contentStatus/>
</cp:coreProperties>
</file>